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rrent\"/>
    </mc:Choice>
  </mc:AlternateContent>
  <xr:revisionPtr revIDLastSave="0" documentId="13_ncr:1_{45BDD96B-136D-425F-A15B-E11AB71F6E08}" xr6:coauthVersionLast="36" xr6:coauthVersionMax="36" xr10:uidLastSave="{00000000-0000-0000-0000-000000000000}"/>
  <bookViews>
    <workbookView xWindow="0" yWindow="0" windowWidth="14370" windowHeight="7425" xr2:uid="{00000000-000D-0000-FFFF-FFFF00000000}"/>
  </bookViews>
  <sheets>
    <sheet name="Sheet2" sheetId="1" r:id="rId1"/>
    <sheet name="Sheet3" sheetId="2" r:id="rId2"/>
  </sheets>
  <calcPr calcId="191029"/>
</workbook>
</file>

<file path=xl/calcChain.xml><?xml version="1.0" encoding="utf-8"?>
<calcChain xmlns="http://schemas.openxmlformats.org/spreadsheetml/2006/main">
  <c r="N32" i="1" l="1"/>
  <c r="N31" i="1"/>
  <c r="K32" i="1"/>
  <c r="K31" i="1"/>
  <c r="K34" i="1" s="1"/>
  <c r="S46" i="1"/>
  <c r="S44" i="1"/>
  <c r="S42" i="1"/>
  <c r="S40" i="1"/>
  <c r="K46" i="1"/>
  <c r="K44" i="1"/>
  <c r="K42" i="1"/>
  <c r="K40" i="1"/>
  <c r="K48" i="1" s="1"/>
  <c r="V46" i="1"/>
  <c r="V45" i="1"/>
  <c r="V44" i="1"/>
  <c r="V42" i="1"/>
  <c r="V41" i="1"/>
  <c r="V40" i="1"/>
  <c r="F46" i="1"/>
  <c r="F45" i="1"/>
  <c r="F44" i="1"/>
  <c r="F42" i="1"/>
  <c r="F41" i="1"/>
  <c r="F40" i="1"/>
  <c r="N46" i="1"/>
  <c r="N45" i="1"/>
  <c r="N44" i="1"/>
  <c r="N42" i="1"/>
  <c r="N41" i="1"/>
  <c r="N40" i="1"/>
  <c r="N35" i="1" l="1"/>
  <c r="N34" i="1"/>
  <c r="S48" i="1"/>
  <c r="V49" i="1" s="1"/>
  <c r="N49" i="1"/>
  <c r="N48" i="1"/>
  <c r="C46" i="1"/>
  <c r="C40" i="1"/>
  <c r="C42" i="1"/>
  <c r="C44" i="1"/>
  <c r="F32" i="1"/>
  <c r="F31" i="1"/>
  <c r="C32" i="1"/>
  <c r="C31" i="1"/>
  <c r="V48" i="1" l="1"/>
  <c r="C34" i="1"/>
  <c r="D34" i="1" s="1"/>
  <c r="K8" i="1" s="1"/>
  <c r="C48" i="1"/>
  <c r="F48" i="1" l="1"/>
  <c r="F49" i="1"/>
  <c r="N9" i="1"/>
  <c r="N8" i="1"/>
  <c r="F35" i="1"/>
  <c r="F9" i="1" s="1"/>
  <c r="F34" i="1"/>
  <c r="F8" i="1" s="1"/>
  <c r="D48" i="1"/>
  <c r="K22" i="1" l="1"/>
  <c r="N22" i="1" s="1"/>
  <c r="S22" i="1"/>
  <c r="F23" i="1"/>
  <c r="F22" i="1"/>
  <c r="V23" i="1" l="1"/>
  <c r="V22" i="1"/>
  <c r="N23" i="1"/>
</calcChain>
</file>

<file path=xl/sharedStrings.xml><?xml version="1.0" encoding="utf-8"?>
<sst xmlns="http://schemas.openxmlformats.org/spreadsheetml/2006/main" count="110" uniqueCount="30">
  <si>
    <t>cm</t>
  </si>
  <si>
    <t>+/-</t>
  </si>
  <si>
    <t>s</t>
  </si>
  <si>
    <r>
      <t>cm/s</t>
    </r>
    <r>
      <rPr>
        <vertAlign val="superscript"/>
        <sz val="10"/>
        <rFont val="Arial"/>
        <family val="2"/>
      </rPr>
      <t>2</t>
    </r>
  </si>
  <si>
    <t>Instructions:</t>
  </si>
  <si>
    <t>cm/s</t>
  </si>
  <si>
    <r>
      <t xml:space="preserve">* If close (within 4%), the box will turn </t>
    </r>
    <r>
      <rPr>
        <sz val="10"/>
        <color indexed="51"/>
        <rFont val="Arial"/>
        <family val="2"/>
      </rPr>
      <t>orange</t>
    </r>
  </si>
  <si>
    <t>* Enter measurements into yellow boxes (above)</t>
  </si>
  <si>
    <t>DO NOT ROUND INTERMEDIATE STEPS</t>
  </si>
  <si>
    <r>
      <t xml:space="preserve">* If incorrect (not within 4%), the box will turn </t>
    </r>
    <r>
      <rPr>
        <sz val="10"/>
        <color indexed="10"/>
        <rFont val="Arial"/>
        <family val="2"/>
      </rPr>
      <t>red</t>
    </r>
  </si>
  <si>
    <r>
      <t xml:space="preserve">* If correct (within 0.5%), the box will turn </t>
    </r>
    <r>
      <rPr>
        <sz val="10"/>
        <color indexed="11"/>
        <rFont val="Arial"/>
        <family val="2"/>
      </rPr>
      <t>green</t>
    </r>
  </si>
  <si>
    <t>+</t>
  </si>
  <si>
    <t>–</t>
  </si>
  <si>
    <t>Calculating average velocity</t>
  </si>
  <si>
    <t>Δt =</t>
  </si>
  <si>
    <t>Δs =</t>
  </si>
  <si>
    <r>
      <t>v</t>
    </r>
    <r>
      <rPr>
        <vertAlign val="subscript"/>
        <sz val="10"/>
        <rFont val="Arial"/>
        <family val="2"/>
      </rPr>
      <t>avg</t>
    </r>
    <r>
      <rPr>
        <sz val="10"/>
        <rFont val="Arial"/>
        <family val="2"/>
      </rPr>
      <t xml:space="preserve"> =</t>
    </r>
  </si>
  <si>
    <t>Calculating average acceleration</t>
  </si>
  <si>
    <r>
      <t>v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 xml:space="preserve"> =</t>
    </r>
  </si>
  <si>
    <r>
      <t>t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 xml:space="preserve"> =</t>
    </r>
  </si>
  <si>
    <t>Between gates</t>
  </si>
  <si>
    <t>Between top gate and landing pad</t>
  </si>
  <si>
    <r>
      <t>v</t>
    </r>
    <r>
      <rPr>
        <vertAlign val="subscript"/>
        <sz val="10"/>
        <rFont val="Arial"/>
        <family val="2"/>
      </rPr>
      <t>f</t>
    </r>
    <r>
      <rPr>
        <sz val="10"/>
        <rFont val="Arial"/>
        <family val="2"/>
      </rPr>
      <t xml:space="preserve"> =</t>
    </r>
  </si>
  <si>
    <r>
      <t>t</t>
    </r>
    <r>
      <rPr>
        <vertAlign val="subscript"/>
        <sz val="10"/>
        <rFont val="Arial"/>
        <family val="2"/>
      </rPr>
      <t>f</t>
    </r>
    <r>
      <rPr>
        <sz val="10"/>
        <rFont val="Arial"/>
        <family val="2"/>
      </rPr>
      <t xml:space="preserve"> =</t>
    </r>
  </si>
  <si>
    <t>* Calculate the values for the light blue boxes</t>
  </si>
  <si>
    <t>case 1</t>
  </si>
  <si>
    <t>case 3</t>
  </si>
  <si>
    <t>case 2</t>
  </si>
  <si>
    <r>
      <rPr>
        <sz val="10"/>
        <rFont val="Calibri"/>
        <family val="2"/>
      </rPr>
      <t>ɑ</t>
    </r>
    <r>
      <rPr>
        <sz val="10"/>
        <rFont val="Century Gothic"/>
        <family val="2"/>
      </rPr>
      <t xml:space="preserve"> </t>
    </r>
    <r>
      <rPr>
        <i/>
        <sz val="10"/>
        <rFont val="Arial"/>
        <family val="2"/>
      </rPr>
      <t>=</t>
    </r>
  </si>
  <si>
    <t>LAB107 Data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</si>
</sst>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sz val="10"/>
      <color indexed="51"/>
      <name val="Arial"/>
      <family val="2"/>
    </font>
    <font>
      <sz val="10"/>
      <color indexed="11"/>
      <name val="Arial"/>
      <family val="2"/>
    </font>
    <font>
      <sz val="10"/>
      <name val="Myanmar Text"/>
      <family val="2"/>
    </font>
    <font>
      <sz val="10"/>
      <name val="Century Gothic"/>
      <family val="2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rgb="FFFFFF00"/>
        <bgColor indexed="27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0" fontId="0" fillId="0" borderId="1" xfId="0" applyFont="1" applyBorder="1" applyProtection="1">
      <protection hidden="1"/>
    </xf>
    <xf numFmtId="0" fontId="0" fillId="2" borderId="0" xfId="0" applyFill="1" applyProtection="1">
      <protection hidden="1"/>
    </xf>
    <xf numFmtId="0" fontId="3" fillId="0" borderId="0" xfId="0" applyFont="1" applyProtection="1">
      <protection hidden="1"/>
    </xf>
    <xf numFmtId="0" fontId="0" fillId="3" borderId="1" xfId="0" applyFill="1" applyBorder="1" applyProtection="1">
      <protection locked="0" hidden="1"/>
    </xf>
    <xf numFmtId="0" fontId="0" fillId="0" borderId="2" xfId="0" applyFill="1" applyBorder="1" applyAlignment="1" applyProtection="1">
      <alignment vertical="center"/>
      <protection hidden="1"/>
    </xf>
    <xf numFmtId="49" fontId="0" fillId="0" borderId="2" xfId="0" applyNumberFormat="1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49" fontId="0" fillId="0" borderId="1" xfId="0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1" xfId="0" applyFont="1" applyBorder="1" applyAlignment="1" applyProtection="1">
      <alignment horizontal="left"/>
      <protection hidden="1"/>
    </xf>
    <xf numFmtId="0" fontId="0" fillId="2" borderId="0" xfId="0" applyFill="1" applyAlignment="1" applyProtection="1">
      <alignment horizontal="left"/>
      <protection hidden="1"/>
    </xf>
    <xf numFmtId="0" fontId="0" fillId="3" borderId="8" xfId="0" applyFill="1" applyBorder="1" applyProtection="1">
      <protection locked="0" hidden="1"/>
    </xf>
    <xf numFmtId="0" fontId="0" fillId="0" borderId="2" xfId="0" applyBorder="1" applyAlignment="1" applyProtection="1">
      <alignment horizontal="right"/>
      <protection hidden="1"/>
    </xf>
    <xf numFmtId="0" fontId="0" fillId="0" borderId="2" xfId="0" applyBorder="1" applyAlignment="1" applyProtection="1">
      <alignment vertic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6" xfId="0" applyFont="1" applyBorder="1" applyAlignment="1" applyProtection="1">
      <alignment horizontal="left" vertical="center"/>
      <protection hidden="1"/>
    </xf>
    <xf numFmtId="0" fontId="0" fillId="0" borderId="7" xfId="0" applyBorder="1" applyAlignment="1" applyProtection="1">
      <alignment horizontal="left" vertical="center"/>
      <protection hidden="1"/>
    </xf>
    <xf numFmtId="0" fontId="0" fillId="4" borderId="3" xfId="0" applyFill="1" applyBorder="1" applyAlignment="1" applyProtection="1">
      <alignment horizontal="right" vertical="center"/>
      <protection locked="0" hidden="1"/>
    </xf>
    <xf numFmtId="0" fontId="0" fillId="0" borderId="4" xfId="0" applyBorder="1" applyAlignment="1" applyProtection="1">
      <alignment horizontal="right" vertical="center"/>
      <protection locked="0" hidden="1"/>
    </xf>
    <xf numFmtId="0" fontId="3" fillId="0" borderId="3" xfId="0" applyFont="1" applyBorder="1" applyAlignment="1" applyProtection="1">
      <alignment horizontal="right" vertical="center"/>
      <protection hidden="1"/>
    </xf>
    <xf numFmtId="0" fontId="0" fillId="0" borderId="4" xfId="0" applyBorder="1" applyAlignment="1" applyProtection="1">
      <alignment horizontal="right" vertical="center"/>
      <protection hidden="1"/>
    </xf>
    <xf numFmtId="0" fontId="0" fillId="0" borderId="3" xfId="0" applyFont="1" applyBorder="1" applyAlignment="1" applyProtection="1">
      <alignment horizontal="right" vertical="center"/>
      <protection hidden="1"/>
    </xf>
    <xf numFmtId="0" fontId="0" fillId="0" borderId="5" xfId="0" applyBorder="1" applyAlignment="1" applyProtection="1">
      <alignment horizontal="right" vertical="center"/>
      <protection hidden="1"/>
    </xf>
    <xf numFmtId="0" fontId="0" fillId="5" borderId="3" xfId="0" applyFill="1" applyBorder="1" applyAlignment="1" applyProtection="1">
      <alignment horizontal="right" vertical="center"/>
      <protection locked="0" hidden="1"/>
    </xf>
    <xf numFmtId="0" fontId="0" fillId="5" borderId="4" xfId="0" applyFill="1" applyBorder="1" applyAlignment="1" applyProtection="1">
      <alignment horizontal="right" vertical="center"/>
      <protection locked="0" hidden="1"/>
    </xf>
    <xf numFmtId="0" fontId="0" fillId="0" borderId="3" xfId="0" applyFont="1" applyBorder="1" applyAlignment="1" applyProtection="1">
      <alignment horizontal="left" vertical="center"/>
      <protection hidden="1"/>
    </xf>
    <xf numFmtId="0" fontId="0" fillId="0" borderId="4" xfId="0" applyBorder="1" applyAlignment="1" applyProtection="1">
      <alignment horizontal="left" vertical="center"/>
      <protection hidden="1"/>
    </xf>
    <xf numFmtId="0" fontId="0" fillId="0" borderId="9" xfId="0" applyFont="1" applyBorder="1" applyAlignment="1" applyProtection="1">
      <alignment horizontal="right" vertical="center"/>
      <protection hidden="1"/>
    </xf>
    <xf numFmtId="0" fontId="0" fillId="0" borderId="10" xfId="0" applyBorder="1" applyAlignment="1" applyProtection="1">
      <alignment horizontal="right" vertical="center"/>
      <protection hidden="1"/>
    </xf>
    <xf numFmtId="0" fontId="0" fillId="0" borderId="2" xfId="0" applyBorder="1" applyAlignment="1" applyProtection="1">
      <alignment vertical="center"/>
      <protection hidden="1"/>
    </xf>
    <xf numFmtId="0" fontId="0" fillId="0" borderId="11" xfId="0" applyFont="1" applyBorder="1" applyAlignment="1" applyProtection="1">
      <alignment horizontal="left" vertical="center"/>
      <protection hidden="1"/>
    </xf>
    <xf numFmtId="0" fontId="0" fillId="0" borderId="12" xfId="0" applyBorder="1" applyAlignment="1" applyProtection="1">
      <alignment horizontal="left" vertical="center"/>
      <protection hidden="1"/>
    </xf>
    <xf numFmtId="0" fontId="0" fillId="6" borderId="4" xfId="0" applyFill="1" applyBorder="1" applyAlignment="1" applyProtection="1">
      <alignment horizontal="right" vertical="center"/>
      <protection locked="0" hidden="1"/>
    </xf>
  </cellXfs>
  <cellStyles count="1">
    <cellStyle name="Normal" xfId="0" builtinId="0"/>
  </cellStyles>
  <dxfs count="8">
    <dxf>
      <fill>
        <patternFill>
          <bgColor theme="8" tint="0.79998168889431442"/>
        </patternFill>
      </fill>
    </dxf>
    <dxf>
      <fill>
        <patternFill patternType="solid">
          <fgColor indexed="60"/>
          <bgColor indexed="11"/>
        </patternFill>
      </fill>
    </dxf>
    <dxf>
      <font>
        <b val="0"/>
        <condense val="0"/>
        <extend val="0"/>
        <color indexed="0"/>
      </font>
      <fill>
        <patternFill patternType="solid">
          <fgColor indexed="27"/>
          <bgColor indexed="51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indexed="10"/>
        </patternFill>
      </fill>
    </dxf>
    <dxf>
      <fill>
        <patternFill>
          <bgColor theme="8" tint="0.79998168889431442"/>
        </patternFill>
      </fill>
    </dxf>
    <dxf>
      <fill>
        <patternFill patternType="solid">
          <fgColor indexed="60"/>
          <bgColor indexed="11"/>
        </patternFill>
      </fill>
    </dxf>
    <dxf>
      <font>
        <b val="0"/>
        <condense val="0"/>
        <extend val="0"/>
        <color indexed="0"/>
      </font>
      <fill>
        <patternFill patternType="solid">
          <fgColor indexed="27"/>
          <bgColor indexed="51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9"/>
  <sheetViews>
    <sheetView tabSelected="1" workbookViewId="0">
      <selection activeCell="C5" sqref="C5"/>
    </sheetView>
  </sheetViews>
  <sheetFormatPr defaultColWidth="8.85546875" defaultRowHeight="12.75" x14ac:dyDescent="0.2"/>
  <cols>
    <col min="1" max="1" width="4.7109375" style="2" customWidth="1"/>
    <col min="2" max="3" width="7" style="2" customWidth="1"/>
    <col min="4" max="4" width="5.42578125" style="11" customWidth="1"/>
    <col min="5" max="5" width="5.28515625" style="2" customWidth="1"/>
    <col min="6" max="6" width="7.7109375" style="2" customWidth="1"/>
    <col min="7" max="7" width="5.85546875" style="2" bestFit="1" customWidth="1"/>
    <col min="8" max="8" width="5.7109375" style="2" customWidth="1"/>
    <col min="9" max="9" width="3.28515625" style="2" customWidth="1"/>
    <col min="10" max="10" width="8.42578125" style="2" customWidth="1"/>
    <col min="11" max="11" width="7.140625" style="2" customWidth="1"/>
    <col min="12" max="12" width="5.140625" style="2" customWidth="1"/>
    <col min="13" max="13" width="4.5703125" style="2" customWidth="1"/>
    <col min="14" max="14" width="7.140625" style="2" customWidth="1"/>
    <col min="15" max="15" width="5.140625" style="2" bestFit="1" customWidth="1"/>
    <col min="16" max="16" width="8" style="2" customWidth="1"/>
    <col min="17" max="17" width="5.85546875" style="2" customWidth="1"/>
    <col min="18" max="18" width="8.85546875" style="2"/>
    <col min="19" max="19" width="8.42578125" style="2" customWidth="1"/>
    <col min="20" max="20" width="5.85546875" style="2" customWidth="1"/>
    <col min="21" max="21" width="3.28515625" style="2" bestFit="1" customWidth="1"/>
    <col min="22" max="22" width="9.140625" style="2" customWidth="1"/>
    <col min="23" max="23" width="5.85546875" style="2" bestFit="1" customWidth="1"/>
    <col min="24" max="28" width="8.85546875" style="2" customWidth="1"/>
    <col min="29" max="16384" width="8.85546875" style="2"/>
  </cols>
  <sheetData>
    <row r="1" spans="1:23" x14ac:dyDescent="0.2">
      <c r="A1" s="1" t="s">
        <v>29</v>
      </c>
    </row>
    <row r="2" spans="1:23" x14ac:dyDescent="0.2">
      <c r="A2" s="1"/>
    </row>
    <row r="3" spans="1:23" x14ac:dyDescent="0.2">
      <c r="A3" s="1" t="s">
        <v>13</v>
      </c>
    </row>
    <row r="4" spans="1:23" x14ac:dyDescent="0.2">
      <c r="A4" s="1"/>
      <c r="D4" s="17" t="s">
        <v>20</v>
      </c>
      <c r="L4" s="17" t="s">
        <v>21</v>
      </c>
    </row>
    <row r="5" spans="1:23" x14ac:dyDescent="0.2">
      <c r="A5" s="1"/>
      <c r="B5" s="15" t="s">
        <v>15</v>
      </c>
      <c r="C5" s="14"/>
      <c r="D5" s="12" t="s">
        <v>0</v>
      </c>
      <c r="E5" s="10" t="s">
        <v>1</v>
      </c>
      <c r="F5" s="6"/>
      <c r="G5" s="3" t="s">
        <v>0</v>
      </c>
      <c r="J5" s="15" t="s">
        <v>15</v>
      </c>
      <c r="K5" s="14"/>
      <c r="L5" s="12" t="s">
        <v>0</v>
      </c>
      <c r="M5" s="10" t="s">
        <v>1</v>
      </c>
      <c r="N5" s="6"/>
      <c r="O5" s="3" t="s">
        <v>0</v>
      </c>
    </row>
    <row r="6" spans="1:23" x14ac:dyDescent="0.2">
      <c r="A6" s="1"/>
      <c r="B6" s="15" t="s">
        <v>14</v>
      </c>
      <c r="C6" s="14"/>
      <c r="D6" s="12" t="s">
        <v>2</v>
      </c>
      <c r="E6" s="10" t="s">
        <v>1</v>
      </c>
      <c r="F6" s="6"/>
      <c r="G6" s="3" t="s">
        <v>2</v>
      </c>
      <c r="J6" s="15" t="s">
        <v>14</v>
      </c>
      <c r="K6" s="14"/>
      <c r="L6" s="12" t="s">
        <v>2</v>
      </c>
      <c r="M6" s="10" t="s">
        <v>1</v>
      </c>
      <c r="N6" s="6"/>
      <c r="O6" s="3" t="s">
        <v>2</v>
      </c>
    </row>
    <row r="7" spans="1:23" x14ac:dyDescent="0.2">
      <c r="A7" s="1"/>
      <c r="L7" s="11"/>
    </row>
    <row r="8" spans="1:23" ht="12.75" customHeight="1" x14ac:dyDescent="0.2">
      <c r="A8" s="1"/>
      <c r="B8" s="24" t="s">
        <v>16</v>
      </c>
      <c r="C8" s="20"/>
      <c r="D8" s="28" t="s">
        <v>5</v>
      </c>
      <c r="E8" s="8" t="s">
        <v>11</v>
      </c>
      <c r="F8" s="7" t="str">
        <f>IF(ISERROR($D34),"",IF(D34&gt;0.005,"",F34))</f>
        <v/>
      </c>
      <c r="G8" s="18" t="s">
        <v>5</v>
      </c>
      <c r="J8" s="30" t="s">
        <v>16</v>
      </c>
      <c r="K8" s="32" t="str">
        <f>IF(OR($C8="",ISERROR($D34),K34=""),"",IF($D34&lt;0.005,K34,""))</f>
        <v/>
      </c>
      <c r="L8" s="33" t="s">
        <v>5</v>
      </c>
      <c r="M8" s="8" t="s">
        <v>11</v>
      </c>
      <c r="N8" s="16" t="str">
        <f>IF(OR(K8="",ISERROR(K34),ISERROR(N34)),"",IF($D34&lt;0.005,N34,""))</f>
        <v/>
      </c>
      <c r="O8" s="18" t="s">
        <v>5</v>
      </c>
    </row>
    <row r="9" spans="1:23" ht="18" x14ac:dyDescent="0.2">
      <c r="A9" s="1"/>
      <c r="B9" s="23"/>
      <c r="C9" s="21"/>
      <c r="D9" s="29"/>
      <c r="E9" s="9" t="s">
        <v>12</v>
      </c>
      <c r="F9" s="7" t="str">
        <f>IF(ISERROR($D34),"",IF(D34&gt;0.005,"",F35))</f>
        <v/>
      </c>
      <c r="G9" s="19"/>
      <c r="J9" s="31"/>
      <c r="K9" s="32"/>
      <c r="L9" s="34"/>
      <c r="M9" s="9" t="s">
        <v>12</v>
      </c>
      <c r="N9" s="16" t="str">
        <f>IF(OR(K8="",ISERROR(K34),ISERROR(N35)),"",IF($D34&lt;0.005,N35,""))</f>
        <v/>
      </c>
      <c r="O9" s="19"/>
    </row>
    <row r="10" spans="1:23" x14ac:dyDescent="0.2">
      <c r="G10" s="1"/>
    </row>
    <row r="11" spans="1:23" x14ac:dyDescent="0.2">
      <c r="G11" s="1"/>
    </row>
    <row r="12" spans="1:23" x14ac:dyDescent="0.2">
      <c r="A12" s="1" t="s">
        <v>17</v>
      </c>
    </row>
    <row r="13" spans="1:23" x14ac:dyDescent="0.2">
      <c r="A13" s="1"/>
      <c r="D13" s="11" t="s">
        <v>25</v>
      </c>
      <c r="L13" s="11" t="s">
        <v>27</v>
      </c>
      <c r="T13" s="11" t="s">
        <v>26</v>
      </c>
    </row>
    <row r="14" spans="1:23" ht="12.75" customHeight="1" x14ac:dyDescent="0.2">
      <c r="A14" s="1"/>
      <c r="B14" s="24" t="s">
        <v>18</v>
      </c>
      <c r="C14" s="26">
        <v>0</v>
      </c>
      <c r="D14" s="28" t="s">
        <v>5</v>
      </c>
      <c r="E14" s="8" t="s">
        <v>11</v>
      </c>
      <c r="F14" s="6">
        <v>0</v>
      </c>
      <c r="G14" s="18" t="s">
        <v>5</v>
      </c>
      <c r="J14" s="24" t="s">
        <v>18</v>
      </c>
      <c r="K14" s="26">
        <v>0</v>
      </c>
      <c r="L14" s="28" t="s">
        <v>5</v>
      </c>
      <c r="M14" s="8" t="s">
        <v>11</v>
      </c>
      <c r="N14" s="6">
        <v>0</v>
      </c>
      <c r="O14" s="18" t="s">
        <v>5</v>
      </c>
      <c r="R14" s="24" t="s">
        <v>18</v>
      </c>
      <c r="S14" s="26"/>
      <c r="T14" s="28" t="s">
        <v>5</v>
      </c>
      <c r="U14" s="8" t="s">
        <v>11</v>
      </c>
      <c r="V14" s="6"/>
      <c r="W14" s="18" t="s">
        <v>5</v>
      </c>
    </row>
    <row r="15" spans="1:23" ht="13.5" customHeight="1" x14ac:dyDescent="0.2">
      <c r="A15" s="1"/>
      <c r="B15" s="25"/>
      <c r="C15" s="35"/>
      <c r="D15" s="29"/>
      <c r="E15" s="9" t="s">
        <v>12</v>
      </c>
      <c r="F15" s="6">
        <v>0</v>
      </c>
      <c r="G15" s="19"/>
      <c r="J15" s="25"/>
      <c r="K15" s="35"/>
      <c r="L15" s="29"/>
      <c r="M15" s="9" t="s">
        <v>12</v>
      </c>
      <c r="N15" s="6">
        <v>0</v>
      </c>
      <c r="O15" s="19"/>
      <c r="R15" s="25"/>
      <c r="S15" s="35"/>
      <c r="T15" s="29"/>
      <c r="U15" s="9" t="s">
        <v>12</v>
      </c>
      <c r="V15" s="6"/>
      <c r="W15" s="19"/>
    </row>
    <row r="16" spans="1:23" ht="12.75" customHeight="1" x14ac:dyDescent="0.3">
      <c r="A16" s="1"/>
      <c r="B16" s="15" t="s">
        <v>19</v>
      </c>
      <c r="C16" s="14">
        <v>0</v>
      </c>
      <c r="D16" s="12" t="s">
        <v>2</v>
      </c>
      <c r="E16" s="10" t="s">
        <v>1</v>
      </c>
      <c r="F16" s="6">
        <v>0</v>
      </c>
      <c r="G16" s="3" t="s">
        <v>2</v>
      </c>
      <c r="J16" s="15" t="s">
        <v>19</v>
      </c>
      <c r="K16" s="14">
        <v>0</v>
      </c>
      <c r="L16" s="12" t="s">
        <v>2</v>
      </c>
      <c r="M16" s="10" t="s">
        <v>1</v>
      </c>
      <c r="N16" s="6">
        <v>0</v>
      </c>
      <c r="O16" s="3" t="s">
        <v>2</v>
      </c>
      <c r="R16" s="15" t="s">
        <v>19</v>
      </c>
      <c r="S16" s="14"/>
      <c r="T16" s="12" t="s">
        <v>2</v>
      </c>
      <c r="U16" s="10" t="s">
        <v>1</v>
      </c>
      <c r="V16" s="6"/>
      <c r="W16" s="3" t="s">
        <v>2</v>
      </c>
    </row>
    <row r="17" spans="1:23" x14ac:dyDescent="0.2">
      <c r="L17" s="11"/>
      <c r="T17" s="11"/>
    </row>
    <row r="18" spans="1:23" ht="12.75" customHeight="1" x14ac:dyDescent="0.2">
      <c r="A18" s="1"/>
      <c r="B18" s="24" t="s">
        <v>22</v>
      </c>
      <c r="C18" s="26"/>
      <c r="D18" s="28" t="s">
        <v>5</v>
      </c>
      <c r="E18" s="8" t="s">
        <v>11</v>
      </c>
      <c r="F18" s="6"/>
      <c r="G18" s="18" t="s">
        <v>5</v>
      </c>
      <c r="J18" s="24" t="s">
        <v>22</v>
      </c>
      <c r="K18" s="26"/>
      <c r="L18" s="28" t="s">
        <v>5</v>
      </c>
      <c r="M18" s="8" t="s">
        <v>11</v>
      </c>
      <c r="N18" s="6"/>
      <c r="O18" s="18" t="s">
        <v>5</v>
      </c>
      <c r="R18" s="24" t="s">
        <v>22</v>
      </c>
      <c r="S18" s="26"/>
      <c r="T18" s="28" t="s">
        <v>5</v>
      </c>
      <c r="U18" s="8" t="s">
        <v>11</v>
      </c>
      <c r="V18" s="6"/>
      <c r="W18" s="18" t="s">
        <v>5</v>
      </c>
    </row>
    <row r="19" spans="1:23" ht="12.75" customHeight="1" x14ac:dyDescent="0.2">
      <c r="A19" s="1"/>
      <c r="B19" s="25"/>
      <c r="C19" s="27"/>
      <c r="D19" s="29"/>
      <c r="E19" s="9" t="s">
        <v>12</v>
      </c>
      <c r="F19" s="6"/>
      <c r="G19" s="19"/>
      <c r="J19" s="25"/>
      <c r="K19" s="27"/>
      <c r="L19" s="29"/>
      <c r="M19" s="9" t="s">
        <v>12</v>
      </c>
      <c r="N19" s="6"/>
      <c r="O19" s="19"/>
      <c r="R19" s="25"/>
      <c r="S19" s="27"/>
      <c r="T19" s="29"/>
      <c r="U19" s="9" t="s">
        <v>12</v>
      </c>
      <c r="V19" s="6"/>
      <c r="W19" s="19"/>
    </row>
    <row r="20" spans="1:23" ht="12.75" customHeight="1" x14ac:dyDescent="0.3">
      <c r="A20" s="1"/>
      <c r="B20" s="15" t="s">
        <v>23</v>
      </c>
      <c r="C20" s="14"/>
      <c r="D20" s="12" t="s">
        <v>2</v>
      </c>
      <c r="E20" s="10" t="s">
        <v>1</v>
      </c>
      <c r="F20" s="6"/>
      <c r="G20" s="3" t="s">
        <v>2</v>
      </c>
      <c r="J20" s="15" t="s">
        <v>23</v>
      </c>
      <c r="K20" s="14"/>
      <c r="L20" s="12" t="s">
        <v>2</v>
      </c>
      <c r="M20" s="10" t="s">
        <v>1</v>
      </c>
      <c r="N20" s="6"/>
      <c r="O20" s="3" t="s">
        <v>2</v>
      </c>
      <c r="R20" s="15" t="s">
        <v>23</v>
      </c>
      <c r="S20" s="14"/>
      <c r="T20" s="12" t="s">
        <v>2</v>
      </c>
      <c r="U20" s="10" t="s">
        <v>1</v>
      </c>
      <c r="V20" s="6"/>
      <c r="W20" s="3" t="s">
        <v>2</v>
      </c>
    </row>
    <row r="21" spans="1:23" x14ac:dyDescent="0.2">
      <c r="A21" s="1"/>
      <c r="L21" s="11"/>
      <c r="T21" s="11"/>
    </row>
    <row r="22" spans="1:23" ht="12.75" customHeight="1" x14ac:dyDescent="0.2">
      <c r="A22" s="1"/>
      <c r="B22" s="22" t="s">
        <v>28</v>
      </c>
      <c r="C22" s="20"/>
      <c r="D22" s="18" t="s">
        <v>3</v>
      </c>
      <c r="E22" s="8" t="s">
        <v>11</v>
      </c>
      <c r="F22" s="7" t="str">
        <f>IF(ISERROR($D48),"",IF(D48&gt;0.005,"",F48))</f>
        <v/>
      </c>
      <c r="G22" s="18" t="s">
        <v>3</v>
      </c>
      <c r="J22" s="22" t="s">
        <v>28</v>
      </c>
      <c r="K22" s="32" t="str">
        <f>IF(OR($C22="",ISERROR($D48),K48=""),"",IF($D48&lt;0.005,K48,""))</f>
        <v/>
      </c>
      <c r="L22" s="18" t="s">
        <v>3</v>
      </c>
      <c r="M22" s="8" t="s">
        <v>11</v>
      </c>
      <c r="N22" s="16" t="str">
        <f>IF(OR(K22="",ISERROR(K48),ISERROR(N48)),"",IF($D48&lt;0.005,N48,""))</f>
        <v/>
      </c>
      <c r="O22" s="18" t="s">
        <v>3</v>
      </c>
      <c r="R22" s="22" t="s">
        <v>28</v>
      </c>
      <c r="S22" s="32" t="str">
        <f>IF(OR($C22="",ISERROR($D48),S48=""),"",IF($D48&lt;0.005,S48,""))</f>
        <v/>
      </c>
      <c r="T22" s="18" t="s">
        <v>3</v>
      </c>
      <c r="U22" s="8" t="s">
        <v>11</v>
      </c>
      <c r="V22" s="16" t="str">
        <f>IF(OR(S22="",ISERROR(S48),ISERROR(V48)),"",IF($D48&lt;0.005,V48,""))</f>
        <v/>
      </c>
      <c r="W22" s="18" t="s">
        <v>3</v>
      </c>
    </row>
    <row r="23" spans="1:23" ht="18" x14ac:dyDescent="0.2">
      <c r="A23" s="1"/>
      <c r="B23" s="23"/>
      <c r="C23" s="21"/>
      <c r="D23" s="19"/>
      <c r="E23" s="9" t="s">
        <v>12</v>
      </c>
      <c r="F23" s="7" t="str">
        <f>IF(ISERROR($D48),"",IF(D48&gt;0.005,"",F49))</f>
        <v/>
      </c>
      <c r="G23" s="19"/>
      <c r="J23" s="23"/>
      <c r="K23" s="32"/>
      <c r="L23" s="19"/>
      <c r="M23" s="9" t="s">
        <v>12</v>
      </c>
      <c r="N23" s="16" t="str">
        <f>IF(OR(K22="",ISERROR(K48),ISERROR(N49)),"",IF($D48&lt;0.005,N49,""))</f>
        <v/>
      </c>
      <c r="O23" s="19"/>
      <c r="R23" s="23"/>
      <c r="S23" s="32"/>
      <c r="T23" s="19"/>
      <c r="U23" s="9" t="s">
        <v>12</v>
      </c>
      <c r="V23" s="16" t="str">
        <f>IF(OR(S22="",ISERROR(S48),ISERROR(V49)),"",IF($D48&lt;0.005,V49,""))</f>
        <v/>
      </c>
      <c r="W23" s="19"/>
    </row>
    <row r="24" spans="1:23" x14ac:dyDescent="0.2">
      <c r="A24" s="4" t="s">
        <v>4</v>
      </c>
      <c r="B24" s="4"/>
      <c r="M24" s="1" t="s">
        <v>8</v>
      </c>
    </row>
    <row r="25" spans="1:23" x14ac:dyDescent="0.2">
      <c r="A25" s="4" t="s">
        <v>7</v>
      </c>
      <c r="B25" s="4"/>
      <c r="C25" s="4"/>
      <c r="D25" s="13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3" x14ac:dyDescent="0.2">
      <c r="A26" s="4" t="s">
        <v>24</v>
      </c>
      <c r="B26" s="4"/>
      <c r="C26" s="4"/>
      <c r="D26" s="13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3" x14ac:dyDescent="0.2">
      <c r="A27" s="4"/>
      <c r="B27" s="4" t="s">
        <v>10</v>
      </c>
      <c r="C27" s="4"/>
      <c r="D27" s="13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3" x14ac:dyDescent="0.2">
      <c r="A28" s="4"/>
      <c r="B28" s="4" t="s">
        <v>6</v>
      </c>
      <c r="C28" s="4"/>
      <c r="D28" s="13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3" x14ac:dyDescent="0.2">
      <c r="A29" s="4"/>
      <c r="B29" s="4" t="s">
        <v>9</v>
      </c>
      <c r="C29" s="4"/>
      <c r="D29" s="13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3" x14ac:dyDescent="0.2">
      <c r="A30" s="1"/>
    </row>
    <row r="31" spans="1:23" hidden="1" x14ac:dyDescent="0.2">
      <c r="C31" s="2">
        <f>C5</f>
        <v>0</v>
      </c>
      <c r="F31" s="2">
        <f>F5</f>
        <v>0</v>
      </c>
      <c r="K31" s="2" t="str">
        <f t="shared" ref="K31:K32" si="0">IF(K5="","",K5)</f>
        <v/>
      </c>
      <c r="L31" s="11"/>
      <c r="N31" s="2" t="str">
        <f t="shared" ref="N31:N32" si="1">IF(N5="","",N5)</f>
        <v/>
      </c>
    </row>
    <row r="32" spans="1:23" hidden="1" x14ac:dyDescent="0.2">
      <c r="C32" s="2">
        <f>C6</f>
        <v>0</v>
      </c>
      <c r="F32" s="2">
        <f>F6</f>
        <v>0</v>
      </c>
      <c r="K32" s="2" t="str">
        <f t="shared" si="0"/>
        <v/>
      </c>
      <c r="L32" s="11"/>
      <c r="N32" s="2" t="str">
        <f t="shared" si="1"/>
        <v/>
      </c>
    </row>
    <row r="33" spans="1:22" hidden="1" x14ac:dyDescent="0.2">
      <c r="L33" s="11"/>
    </row>
    <row r="34" spans="1:22" hidden="1" x14ac:dyDescent="0.2">
      <c r="C34" s="2" t="e">
        <f>C31/C32</f>
        <v>#DIV/0!</v>
      </c>
      <c r="D34" s="11" t="e">
        <f>IF(C8="",1/0,ABS(C34-C8)/C34)</f>
        <v>#DIV/0!</v>
      </c>
      <c r="F34" s="2" t="e">
        <f>(C31+F31)/(C32-F32)-C34</f>
        <v>#DIV/0!</v>
      </c>
      <c r="K34" s="2" t="str">
        <f>IF(COUNT(K31:K32)&lt;2,"",K31/K32)</f>
        <v/>
      </c>
      <c r="L34" s="11"/>
      <c r="N34" s="2" t="str">
        <f>IF(COUNT(N31:N32)&lt;2,"",(K31+N31)/(K32-N32)-K34)</f>
        <v/>
      </c>
    </row>
    <row r="35" spans="1:22" hidden="1" x14ac:dyDescent="0.2">
      <c r="A35" s="5"/>
      <c r="F35" s="2" t="e">
        <f>C34-(C31-F31)/(C32+F32)</f>
        <v>#DIV/0!</v>
      </c>
      <c r="L35" s="11"/>
      <c r="N35" s="2" t="str">
        <f>IF(COUNT(N31:N32)&lt;2,"",K34-(K31-N31)/(K32+N32))</f>
        <v/>
      </c>
    </row>
    <row r="36" spans="1:22" hidden="1" x14ac:dyDescent="0.2">
      <c r="A36" s="5"/>
    </row>
    <row r="37" spans="1:22" hidden="1" x14ac:dyDescent="0.2"/>
    <row r="38" spans="1:22" hidden="1" x14ac:dyDescent="0.2"/>
    <row r="39" spans="1:22" hidden="1" x14ac:dyDescent="0.2"/>
    <row r="40" spans="1:22" hidden="1" x14ac:dyDescent="0.2">
      <c r="C40" s="2">
        <f t="shared" ref="C40:C46" si="2">C14</f>
        <v>0</v>
      </c>
      <c r="F40" s="2">
        <f>IF(F14="","",F14)</f>
        <v>0</v>
      </c>
      <c r="K40" s="2">
        <f>IF(K14="","",K14)</f>
        <v>0</v>
      </c>
      <c r="L40" s="11"/>
      <c r="N40" s="2">
        <f>IF(N14="","",N14)</f>
        <v>0</v>
      </c>
      <c r="S40" s="2" t="str">
        <f>IF(S14="","",S14)</f>
        <v/>
      </c>
      <c r="T40" s="11"/>
      <c r="V40" s="2" t="str">
        <f>IF(V14="","",V14)</f>
        <v/>
      </c>
    </row>
    <row r="41" spans="1:22" hidden="1" x14ac:dyDescent="0.2">
      <c r="F41" s="2">
        <f>IF(F15="","",F15)</f>
        <v>0</v>
      </c>
      <c r="L41" s="11"/>
      <c r="N41" s="2">
        <f>IF(N15="","",N15)</f>
        <v>0</v>
      </c>
      <c r="T41" s="11"/>
      <c r="V41" s="2" t="str">
        <f>IF(V15="","",V15)</f>
        <v/>
      </c>
    </row>
    <row r="42" spans="1:22" hidden="1" x14ac:dyDescent="0.2">
      <c r="C42" s="2">
        <f t="shared" si="2"/>
        <v>0</v>
      </c>
      <c r="F42" s="2">
        <f>IF(F16="","",F16)</f>
        <v>0</v>
      </c>
      <c r="K42" s="2">
        <f>IF(K16="","",K16)</f>
        <v>0</v>
      </c>
      <c r="L42" s="11"/>
      <c r="N42" s="2">
        <f>IF(N16="","",N16)</f>
        <v>0</v>
      </c>
      <c r="S42" s="2" t="str">
        <f>IF(S16="","",S16)</f>
        <v/>
      </c>
      <c r="T42" s="11"/>
      <c r="V42" s="2" t="str">
        <f>IF(V16="","",V16)</f>
        <v/>
      </c>
    </row>
    <row r="43" spans="1:22" hidden="1" x14ac:dyDescent="0.2">
      <c r="L43" s="11"/>
      <c r="T43" s="11"/>
    </row>
    <row r="44" spans="1:22" hidden="1" x14ac:dyDescent="0.2">
      <c r="C44" s="2">
        <f t="shared" si="2"/>
        <v>0</v>
      </c>
      <c r="F44" s="2" t="str">
        <f>IF(F18="","",F18)</f>
        <v/>
      </c>
      <c r="K44" s="2" t="str">
        <f>IF(K18="","",K18)</f>
        <v/>
      </c>
      <c r="L44" s="11"/>
      <c r="N44" s="2" t="str">
        <f>IF(N18="","",N18)</f>
        <v/>
      </c>
      <c r="S44" s="2" t="str">
        <f>IF(S18="","",S18)</f>
        <v/>
      </c>
      <c r="T44" s="11"/>
      <c r="V44" s="2" t="str">
        <f>IF(V18="","",V18)</f>
        <v/>
      </c>
    </row>
    <row r="45" spans="1:22" hidden="1" x14ac:dyDescent="0.2">
      <c r="F45" s="2" t="str">
        <f>IF(F19="","",F19)</f>
        <v/>
      </c>
      <c r="L45" s="11"/>
      <c r="N45" s="2" t="str">
        <f>IF(N19="","",N19)</f>
        <v/>
      </c>
      <c r="T45" s="11"/>
      <c r="V45" s="2" t="str">
        <f>IF(V19="","",V19)</f>
        <v/>
      </c>
    </row>
    <row r="46" spans="1:22" hidden="1" x14ac:dyDescent="0.2">
      <c r="C46" s="2">
        <f t="shared" si="2"/>
        <v>0</v>
      </c>
      <c r="F46" s="2" t="str">
        <f>IF(F20="","",F20)</f>
        <v/>
      </c>
      <c r="K46" s="2" t="str">
        <f>IF(K20="","",K20)</f>
        <v/>
      </c>
      <c r="L46" s="11"/>
      <c r="N46" s="2" t="str">
        <f>IF(N20="","",N20)</f>
        <v/>
      </c>
      <c r="S46" s="2" t="str">
        <f>IF(S20="","",S20)</f>
        <v/>
      </c>
      <c r="T46" s="11"/>
      <c r="V46" s="2" t="str">
        <f>IF(V20="","",V20)</f>
        <v/>
      </c>
    </row>
    <row r="47" spans="1:22" hidden="1" x14ac:dyDescent="0.2">
      <c r="L47" s="11"/>
      <c r="T47" s="11"/>
    </row>
    <row r="48" spans="1:22" hidden="1" x14ac:dyDescent="0.2">
      <c r="C48" s="2" t="e">
        <f>(C44-C40)/(C46-C42)</f>
        <v>#DIV/0!</v>
      </c>
      <c r="D48" s="11" t="e">
        <f>IF(C22="",1/0,ABS(C48-C22)/C48)</f>
        <v>#DIV/0!</v>
      </c>
      <c r="F48" s="2" t="str">
        <f>IF(COUNT(F40:F46)&lt;6,"",((C44+F44)-(C40-F41))/((C46-F46)-(C42+F42))-C48)</f>
        <v/>
      </c>
      <c r="K48" s="2" t="str">
        <f>IF(COUNT(K40:K46)&lt;4,"",(K44-K40)/(K46-K42))</f>
        <v/>
      </c>
      <c r="L48" s="11"/>
      <c r="N48" s="2" t="str">
        <f>IF(COUNT(N40:N46)&lt;6,"",((K44+N44)-(K40-N41))/((K46-N46)-(K42+N42))-K48)</f>
        <v/>
      </c>
      <c r="S48" s="2" t="str">
        <f>IF(COUNT(S40:S46)&lt;4,"",(S44-S40)/(S46-S42))</f>
        <v/>
      </c>
      <c r="T48" s="11"/>
      <c r="V48" s="2" t="str">
        <f>IF(COUNT(V40:V46)&lt;6,"",((S44+V44)-(S40-V41))/((S46-V46)-(S42+V42))-S48)</f>
        <v/>
      </c>
    </row>
    <row r="49" spans="6:22" hidden="1" x14ac:dyDescent="0.2">
      <c r="F49" s="2" t="str">
        <f>IF(COUNT(F40:F46)&lt;6,"",C48-((C44-F45)-(C40+F40))/((C46+F46)-(C42-F42)))</f>
        <v/>
      </c>
      <c r="L49" s="11"/>
      <c r="N49" s="2" t="str">
        <f>IF(COUNT(N40:N46)&lt;6,"",K48-((K44-N45)-(K40+N40))/((K46+N46)-(K42-N42)))</f>
        <v/>
      </c>
      <c r="T49" s="11"/>
      <c r="V49" s="2" t="str">
        <f>IF(COUNT(V40:V46)&lt;6,"",S48-((S44-V45)-(S40+V40))/((S46+V46)-(S42-V42)))</f>
        <v/>
      </c>
    </row>
  </sheetData>
  <sheetProtection algorithmName="SHA-512" hashValue="QWgGt08CSqbmS6HVR+2XLmUaor2pzgmXWJlf/DrMWKc2uxoQPYWlCXHP0DVBwTXkiQOysmRR4k+j0NmM8WT6Qw==" saltValue="TBppfyWWA4mBbCvBtf7RQg==" spinCount="100000" sheet="1" objects="1" scenarios="1" selectLockedCells="1"/>
  <mergeCells count="44">
    <mergeCell ref="J22:J23"/>
    <mergeCell ref="K22:K23"/>
    <mergeCell ref="L22:L23"/>
    <mergeCell ref="O22:O23"/>
    <mergeCell ref="S22:S23"/>
    <mergeCell ref="T22:T23"/>
    <mergeCell ref="W22:W23"/>
    <mergeCell ref="R14:R15"/>
    <mergeCell ref="R22:R23"/>
    <mergeCell ref="O14:O15"/>
    <mergeCell ref="S14:S15"/>
    <mergeCell ref="T14:T15"/>
    <mergeCell ref="W14:W15"/>
    <mergeCell ref="S18:S19"/>
    <mergeCell ref="T18:T19"/>
    <mergeCell ref="W18:W19"/>
    <mergeCell ref="J18:J19"/>
    <mergeCell ref="K18:K19"/>
    <mergeCell ref="L18:L19"/>
    <mergeCell ref="O18:O19"/>
    <mergeCell ref="R18:R19"/>
    <mergeCell ref="B14:B15"/>
    <mergeCell ref="C14:C15"/>
    <mergeCell ref="J14:J15"/>
    <mergeCell ref="K14:K15"/>
    <mergeCell ref="L14:L15"/>
    <mergeCell ref="D14:D15"/>
    <mergeCell ref="G14:G15"/>
    <mergeCell ref="O8:O9"/>
    <mergeCell ref="G8:G9"/>
    <mergeCell ref="C8:C9"/>
    <mergeCell ref="D8:D9"/>
    <mergeCell ref="B8:B9"/>
    <mergeCell ref="J8:J9"/>
    <mergeCell ref="K8:K9"/>
    <mergeCell ref="L8:L9"/>
    <mergeCell ref="G22:G23"/>
    <mergeCell ref="D22:D23"/>
    <mergeCell ref="C22:C23"/>
    <mergeCell ref="B22:B23"/>
    <mergeCell ref="B18:B19"/>
    <mergeCell ref="C18:C19"/>
    <mergeCell ref="D18:D19"/>
    <mergeCell ref="G18:G19"/>
  </mergeCells>
  <phoneticPr fontId="0" type="noConversion"/>
  <conditionalFormatting sqref="C8">
    <cfRule type="expression" dxfId="7" priority="34" stopIfTrue="1">
      <formula>D34&gt;0.04</formula>
    </cfRule>
    <cfRule type="expression" dxfId="6" priority="35" stopIfTrue="1">
      <formula>D34&gt;0.005</formula>
    </cfRule>
    <cfRule type="expression" dxfId="5" priority="36" stopIfTrue="1">
      <formula>NOT(D34&gt;0.01)</formula>
    </cfRule>
  </conditionalFormatting>
  <conditionalFormatting sqref="C8:C9">
    <cfRule type="expression" dxfId="4" priority="21" stopIfTrue="1">
      <formula>(C8="")</formula>
    </cfRule>
  </conditionalFormatting>
  <conditionalFormatting sqref="C22">
    <cfRule type="expression" dxfId="3" priority="10" stopIfTrue="1">
      <formula>D48&gt;0.04</formula>
    </cfRule>
    <cfRule type="expression" dxfId="2" priority="11" stopIfTrue="1">
      <formula>D48&gt;0.005</formula>
    </cfRule>
    <cfRule type="expression" dxfId="1" priority="12" stopIfTrue="1">
      <formula>NOT(D48&gt;0.01)</formula>
    </cfRule>
  </conditionalFormatting>
  <conditionalFormatting sqref="C22:C23">
    <cfRule type="expression" dxfId="0" priority="9" stopIfTrue="1">
      <formula>(C22="")</formula>
    </cfRule>
  </conditionalFormatting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Robert Cohen</cp:lastModifiedBy>
  <dcterms:created xsi:type="dcterms:W3CDTF">2009-02-17T17:08:51Z</dcterms:created>
  <dcterms:modified xsi:type="dcterms:W3CDTF">2023-02-15T17:59:36Z</dcterms:modified>
</cp:coreProperties>
</file>